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7" r:id="rId1"/>
    <sheet name="2кв" sheetId="29" r:id="rId2"/>
    <sheet name="отчет" sheetId="28" r:id="rId3"/>
  </sheets>
  <definedNames>
    <definedName name="_xlnm.Print_Area" localSheetId="0">'1кв'!$A$1:$E$50</definedName>
    <definedName name="_xlnm.Print_Area" localSheetId="1">'2кв'!$A$1:$E$49</definedName>
    <definedName name="_xlnm.Print_Area" localSheetId="2">отчет!$A$1:$C$36</definedName>
  </definedNames>
  <calcPr calcId="152511"/>
</workbook>
</file>

<file path=xl/calcChain.xml><?xml version="1.0" encoding="utf-8"?>
<calcChain xmlns="http://schemas.openxmlformats.org/spreadsheetml/2006/main">
  <c r="B44" i="29" l="1"/>
  <c r="B47" i="29"/>
  <c r="E24" i="29"/>
  <c r="E27" i="29" s="1"/>
  <c r="B48" i="29" s="1"/>
  <c r="E22" i="29"/>
  <c r="B49" i="29" l="1"/>
  <c r="E28" i="27"/>
  <c r="E25" i="27"/>
  <c r="C16" i="28" l="1"/>
  <c r="C19" i="28"/>
  <c r="C20" i="28"/>
  <c r="C15" i="28"/>
  <c r="C13" i="28"/>
  <c r="C14" i="28"/>
  <c r="C12" i="28"/>
  <c r="C21" i="28" s="1"/>
  <c r="C9" i="28"/>
  <c r="C8" i="28"/>
  <c r="C6" i="28"/>
  <c r="C27" i="28"/>
  <c r="B48" i="27"/>
  <c r="E24" i="27"/>
  <c r="E22" i="27"/>
  <c r="B49" i="27" s="1"/>
  <c r="C17" i="28" l="1"/>
  <c r="C10" i="28"/>
  <c r="C22" i="28" s="1"/>
  <c r="B50" i="27" l="1"/>
</calcChain>
</file>

<file path=xl/sharedStrings.xml><?xml version="1.0" encoding="utf-8"?>
<sst xmlns="http://schemas.openxmlformats.org/spreadsheetml/2006/main" count="150" uniqueCount="87">
  <si>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</si>
  <si>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</si>
  <si>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</si>
  <si>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</si>
  <si>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</si>
  <si>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</si>
  <si>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</si>
  <si>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</si>
  <si>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</si>
  <si>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</si>
  <si>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</si>
  <si>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</si>
  <si>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</si>
  <si>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</si>
  <si>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</si>
  <si>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</si>
  <si>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</si>
  <si>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</si>
  <si>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</si>
  <si>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</si>
  <si>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</si>
  <si>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</si>
  <si>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</si>
  <si>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</si>
  <si>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</si>
  <si>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</si>
  <si>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</si>
  <si>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</si>
  <si>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</si>
  <si>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</si>
  <si>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</si>
  <si>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</si>
  <si>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</si>
  <si>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квартала</t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</si>
  <si>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</si>
  <si>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</si>
  <si>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именуемый в дальнейшем "Заказчик", в лице 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</si>
  <si>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 xml:space="preserve">Собственники МКД, в лице председателя совета дома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</si>
  <si>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>№  ,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от __________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</si>
  <si>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</t>
    </r>
  </si>
  <si>
    <t>г. Россошь, ул. Лизы Чайкиной 1и</t>
  </si>
  <si>
    <t xml:space="preserve">Общехозяйственные расходы МКД </t>
  </si>
  <si>
    <t>Sдома=766,2м2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</si>
  <si>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№1и </t>
    </r>
    <r>
      <rPr>
        <sz val="11"/>
        <color theme="1"/>
        <rFont val="Times New Roman"/>
        <family val="1"/>
        <charset val="204"/>
      </rPr>
      <t>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</si>
  <si>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</si>
  <si>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Стоимость материалов </t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</si>
  <si>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</si>
  <si>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</si>
  <si>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 xml:space="preserve">Оплачено за размещение оборудования в МОП интернет Квант-телеком </t>
  </si>
  <si>
    <t>Предъявлено населению 47512,08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</si>
  <si>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</si>
  <si>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</si>
  <si>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</si>
  <si>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</si>
  <si>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</si>
  <si>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</si>
  <si>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</si>
  <si>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</si>
  <si>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</si>
  <si>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</si>
  <si>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Стоимость материалов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</si>
  <si>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</si>
  <si>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</si>
  <si>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</si>
  <si>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</si>
  <si>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</si>
  <si>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</si>
  <si>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</si>
  <si>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</si>
  <si>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</si>
  <si>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</si>
  <si>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</si>
  <si>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</si>
  <si>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Лизы Чайкиной, д. 1и</t>
  </si>
  <si>
    <t>Начислено всего 179934,48</t>
  </si>
  <si>
    <t xml:space="preserve">   * Ремонт полов в подьезде (смета)</t>
  </si>
  <si>
    <t xml:space="preserve">   * Изготовление, установка урн (калькуляция)</t>
  </si>
  <si>
    <t>Непредвиденные работы 6 ч/ч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</si>
  <si>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</si>
  <si>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</si>
  <si>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</si>
  <si>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</si>
  <si>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10  2023 г. по "31" 12 2023 г. выполнено работ (оказано услуг) на общую сумму сорок три тысячи восемьсот пятьдесят девять рублей 49 копеек.</t>
  </si>
  <si>
    <t>за 2 квартал 2024 года</t>
  </si>
  <si>
    <t>30.06.2024 г.</t>
  </si>
  <si>
    <t>2 квартал</t>
  </si>
  <si>
    <t xml:space="preserve">           2. Всего за период с "01" 04  2024 г. по "30" 06 2024 г. выполнено работ (оказано услуг) на общую сумму сорок три тысячи семьсот семьдесят два рубля 13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</si>
</sst>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7" zoomScaleSheetLayoutView="100" workbookViewId="0">
      <selection activeCell="B48" sqref="B48"/>
    </sheetView>
  </sheetViews>
  <sheetFormatPr defaultColWidth="9.140625" defaultRowHeight="15" x14ac:dyDescent="0.25"/>
  <cols>
    <col min="1" max="1" width="36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65" t="s">
        <v>11</v>
      </c>
      <c r="B1" s="65"/>
      <c r="C1" s="65"/>
      <c r="D1" s="65"/>
      <c r="E1" s="65"/>
    </row>
    <row r="2" spans="1:5" ht="36.75" customHeight="1" x14ac:dyDescent="0.25">
      <c r="A2" s="66" t="s">
        <v>12</v>
      </c>
      <c r="B2" s="67"/>
      <c r="C2" s="67"/>
      <c r="D2" s="67"/>
      <c r="E2" s="67"/>
    </row>
    <row r="3" spans="1:5" ht="15" customHeight="1" x14ac:dyDescent="0.25">
      <c r="A3" s="68" t="s">
        <v>78</v>
      </c>
      <c r="B3" s="68"/>
      <c r="C3" s="68"/>
      <c r="D3" s="68"/>
      <c r="E3" s="68"/>
    </row>
    <row r="4" spans="1:5" s="1" customFormat="1" ht="15.75" x14ac:dyDescent="0.25">
      <c r="A4" s="21" t="s">
        <v>13</v>
      </c>
      <c r="B4" s="4"/>
      <c r="C4" s="4"/>
      <c r="D4" s="56"/>
      <c r="E4" s="26" t="s">
        <v>79</v>
      </c>
    </row>
    <row r="5" spans="1:5" x14ac:dyDescent="0.25">
      <c r="A5" s="25"/>
      <c r="B5" s="4"/>
      <c r="C5" s="4"/>
      <c r="D5" s="4"/>
      <c r="E5" s="4"/>
    </row>
    <row r="6" spans="1:5" ht="15" customHeight="1" x14ac:dyDescent="0.25">
      <c r="A6" s="69" t="s">
        <v>0</v>
      </c>
      <c r="B6" s="69"/>
      <c r="C6" s="69"/>
      <c r="D6" s="69"/>
      <c r="E6" s="69"/>
    </row>
    <row r="7" spans="1:5" ht="17.25" customHeight="1" x14ac:dyDescent="0.25">
      <c r="A7" s="70" t="s">
        <v>40</v>
      </c>
      <c r="B7" s="70"/>
      <c r="C7" s="70"/>
      <c r="D7" s="70"/>
      <c r="E7" s="70"/>
    </row>
    <row r="8" spans="1:5" ht="17.25" customHeight="1" x14ac:dyDescent="0.25">
      <c r="A8" s="72" t="s">
        <v>1</v>
      </c>
      <c r="B8" s="72"/>
      <c r="C8" s="72"/>
      <c r="D8" s="72"/>
      <c r="E8" s="72"/>
    </row>
    <row r="9" spans="1:5" ht="14.25" customHeight="1" x14ac:dyDescent="0.25">
      <c r="A9" s="69" t="s">
        <v>36</v>
      </c>
      <c r="B9" s="69"/>
      <c r="C9" s="69"/>
      <c r="D9" s="69"/>
      <c r="E9" s="69"/>
    </row>
    <row r="10" spans="1:5" ht="22.5" customHeight="1" x14ac:dyDescent="0.25">
      <c r="A10" s="73" t="s">
        <v>14</v>
      </c>
      <c r="B10" s="74"/>
      <c r="C10" s="74"/>
      <c r="D10" s="74"/>
      <c r="E10" s="74"/>
    </row>
    <row r="11" spans="1:5" ht="34.5" customHeight="1" x14ac:dyDescent="0.25">
      <c r="A11" s="69" t="s">
        <v>38</v>
      </c>
      <c r="B11" s="69"/>
      <c r="C11" s="69"/>
      <c r="D11" s="69"/>
      <c r="E11" s="69"/>
    </row>
    <row r="12" spans="1:5" ht="18" customHeight="1" x14ac:dyDescent="0.25">
      <c r="A12" s="72" t="s">
        <v>15</v>
      </c>
      <c r="B12" s="75"/>
      <c r="C12" s="75"/>
      <c r="D12" s="75"/>
      <c r="E12" s="75"/>
    </row>
    <row r="13" spans="1:5" ht="15" customHeight="1" x14ac:dyDescent="0.25">
      <c r="A13" s="69" t="s">
        <v>24</v>
      </c>
      <c r="B13" s="69"/>
      <c r="C13" s="69"/>
      <c r="D13" s="69"/>
      <c r="E13" s="69"/>
    </row>
    <row r="14" spans="1:5" ht="15" customHeight="1" x14ac:dyDescent="0.25">
      <c r="A14" s="72" t="s">
        <v>2</v>
      </c>
      <c r="B14" s="75"/>
      <c r="C14" s="75"/>
      <c r="D14" s="75"/>
      <c r="E14" s="75"/>
    </row>
    <row r="15" spans="1:5" ht="18.75" customHeight="1" x14ac:dyDescent="0.25">
      <c r="A15" s="69" t="s">
        <v>44</v>
      </c>
      <c r="B15" s="69"/>
      <c r="C15" s="69"/>
      <c r="D15" s="69"/>
      <c r="E15" s="69"/>
    </row>
    <row r="16" spans="1:5" ht="20.25" customHeight="1" x14ac:dyDescent="0.25">
      <c r="A16" s="72" t="s">
        <v>16</v>
      </c>
      <c r="B16" s="75"/>
      <c r="C16" s="75"/>
      <c r="D16" s="75"/>
      <c r="E16" s="75"/>
    </row>
    <row r="17" spans="1:7" ht="36.75" customHeight="1" x14ac:dyDescent="0.25">
      <c r="A17" s="69" t="s">
        <v>17</v>
      </c>
      <c r="B17" s="69"/>
      <c r="C17" s="69"/>
      <c r="D17" s="69"/>
      <c r="E17" s="69"/>
    </row>
    <row r="18" spans="1:7" ht="58.9" customHeight="1" x14ac:dyDescent="0.25">
      <c r="A18" s="69" t="s">
        <v>39</v>
      </c>
      <c r="B18" s="69"/>
      <c r="C18" s="69"/>
      <c r="D18" s="69"/>
      <c r="E18" s="69"/>
    </row>
    <row r="19" spans="1:7" ht="35.25" customHeight="1" x14ac:dyDescent="0.25">
      <c r="A19" s="71" t="s">
        <v>43</v>
      </c>
      <c r="B19" s="71"/>
      <c r="C19" s="71"/>
      <c r="D19" s="71"/>
      <c r="E19" s="71"/>
    </row>
    <row r="20" spans="1:7" ht="19.5" customHeight="1" x14ac:dyDescent="0.25">
      <c r="A20" s="71"/>
      <c r="B20" s="71"/>
      <c r="C20" s="71"/>
      <c r="D20" s="71"/>
      <c r="E20" s="71"/>
      <c r="F20" s="2">
        <v>766.2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5" x14ac:dyDescent="0.25">
      <c r="A22" s="7" t="s">
        <v>34</v>
      </c>
      <c r="B22" s="9" t="s">
        <v>35</v>
      </c>
      <c r="C22" s="3" t="s">
        <v>4</v>
      </c>
      <c r="D22" s="3">
        <v>14.1</v>
      </c>
      <c r="E22" s="8">
        <f>D22*F20*G20</f>
        <v>32410.260000000002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41</v>
      </c>
      <c r="B24" s="9" t="s">
        <v>25</v>
      </c>
      <c r="C24" s="3" t="s">
        <v>4</v>
      </c>
      <c r="D24" s="3">
        <v>4.3600000000000003</v>
      </c>
      <c r="E24" s="8">
        <f>D24*F20*G20</f>
        <v>10021.896000000001</v>
      </c>
    </row>
    <row r="25" spans="1:7" x14ac:dyDescent="0.25">
      <c r="A25" s="7" t="s">
        <v>45</v>
      </c>
      <c r="B25" s="9" t="s">
        <v>46</v>
      </c>
      <c r="C25" s="3" t="s">
        <v>27</v>
      </c>
      <c r="D25" s="3"/>
      <c r="E25" s="8">
        <f>523.33+300</f>
        <v>823.33</v>
      </c>
    </row>
    <row r="26" spans="1:7" s="64" customFormat="1" ht="60" x14ac:dyDescent="0.25">
      <c r="A26" s="60" t="s">
        <v>80</v>
      </c>
      <c r="B26" s="61" t="s">
        <v>81</v>
      </c>
      <c r="C26" s="62" t="s">
        <v>27</v>
      </c>
      <c r="D26" s="62"/>
      <c r="E26" s="63">
        <v>604</v>
      </c>
    </row>
    <row r="27" spans="1:7" x14ac:dyDescent="0.25">
      <c r="A27" s="20"/>
      <c r="B27" s="9"/>
      <c r="C27" s="3"/>
      <c r="D27" s="3"/>
      <c r="E27" s="8"/>
    </row>
    <row r="28" spans="1:7" x14ac:dyDescent="0.25">
      <c r="A28" s="10" t="s">
        <v>26</v>
      </c>
      <c r="B28" s="11"/>
      <c r="C28" s="12"/>
      <c r="D28" s="12"/>
      <c r="E28" s="13">
        <f>SUM(E22:E27)</f>
        <v>43859.486000000004</v>
      </c>
    </row>
    <row r="30" spans="1:7" ht="29.45" customHeight="1" x14ac:dyDescent="0.25">
      <c r="A30" s="77" t="s">
        <v>82</v>
      </c>
      <c r="B30" s="77"/>
      <c r="C30" s="77"/>
      <c r="D30" s="77"/>
      <c r="E30" s="77"/>
    </row>
    <row r="31" spans="1:7" x14ac:dyDescent="0.25">
      <c r="A31" s="69" t="s">
        <v>21</v>
      </c>
      <c r="B31" s="69"/>
      <c r="C31" s="69"/>
      <c r="D31" s="69"/>
      <c r="E31" s="69"/>
    </row>
    <row r="32" spans="1:7" x14ac:dyDescent="0.25">
      <c r="A32" s="69" t="s">
        <v>20</v>
      </c>
      <c r="B32" s="69"/>
      <c r="C32" s="69"/>
      <c r="D32" s="69"/>
      <c r="E32" s="69"/>
    </row>
    <row r="33" spans="1:5" ht="30.75" customHeight="1" x14ac:dyDescent="0.25">
      <c r="A33" s="69" t="s">
        <v>28</v>
      </c>
      <c r="B33" s="69"/>
      <c r="C33" s="69"/>
      <c r="D33" s="69"/>
      <c r="E33" s="69"/>
    </row>
    <row r="34" spans="1:5" x14ac:dyDescent="0.25">
      <c r="A34" s="69" t="s">
        <v>18</v>
      </c>
      <c r="B34" s="69"/>
      <c r="C34" s="69"/>
      <c r="D34" s="69"/>
      <c r="E34" s="69"/>
    </row>
    <row r="35" spans="1:5" x14ac:dyDescent="0.25">
      <c r="A35" s="78" t="s">
        <v>5</v>
      </c>
      <c r="B35" s="78"/>
      <c r="C35" s="78"/>
      <c r="D35" s="78"/>
      <c r="E35" s="78"/>
    </row>
    <row r="36" spans="1:5" x14ac:dyDescent="0.25">
      <c r="A36" s="69" t="s">
        <v>18</v>
      </c>
      <c r="B36" s="69"/>
      <c r="C36" s="69"/>
      <c r="D36" s="69"/>
      <c r="E36" s="69"/>
    </row>
    <row r="37" spans="1:5" x14ac:dyDescent="0.25">
      <c r="A37" s="79" t="s">
        <v>47</v>
      </c>
      <c r="B37" s="79"/>
      <c r="C37" s="79"/>
      <c r="D37" s="79"/>
      <c r="E37" s="5"/>
    </row>
    <row r="38" spans="1:5" x14ac:dyDescent="0.25">
      <c r="B38" s="76" t="s">
        <v>19</v>
      </c>
      <c r="C38" s="76"/>
      <c r="D38" s="76"/>
      <c r="E38" s="6" t="s">
        <v>6</v>
      </c>
    </row>
    <row r="39" spans="1:5" x14ac:dyDescent="0.25">
      <c r="A39" s="24"/>
      <c r="B39" s="24"/>
      <c r="C39" s="24"/>
      <c r="D39" s="24"/>
      <c r="E39" s="24"/>
    </row>
    <row r="40" spans="1:5" x14ac:dyDescent="0.25">
      <c r="A40" s="80" t="s">
        <v>37</v>
      </c>
      <c r="B40" s="80"/>
      <c r="C40" s="80"/>
      <c r="D40" s="80"/>
      <c r="E40" s="5"/>
    </row>
    <row r="41" spans="1:5" x14ac:dyDescent="0.25">
      <c r="B41" s="76" t="s">
        <v>19</v>
      </c>
      <c r="C41" s="76"/>
      <c r="D41" s="76"/>
      <c r="E41" s="6" t="s">
        <v>6</v>
      </c>
    </row>
    <row r="43" spans="1:5" x14ac:dyDescent="0.25">
      <c r="A43" s="2" t="s">
        <v>42</v>
      </c>
    </row>
    <row r="44" spans="1:5" x14ac:dyDescent="0.25">
      <c r="A44" s="14" t="s">
        <v>29</v>
      </c>
    </row>
    <row r="45" spans="1:5" x14ac:dyDescent="0.25">
      <c r="A45" s="2" t="s">
        <v>33</v>
      </c>
      <c r="B45" s="15">
        <v>-1612.86</v>
      </c>
    </row>
    <row r="46" spans="1:5" ht="17.25" customHeight="1" x14ac:dyDescent="0.25">
      <c r="A46" s="23" t="s">
        <v>49</v>
      </c>
      <c r="B46" s="16"/>
    </row>
    <row r="47" spans="1:5" x14ac:dyDescent="0.25">
      <c r="A47" s="2" t="s">
        <v>30</v>
      </c>
      <c r="B47" s="16">
        <v>47567.88</v>
      </c>
    </row>
    <row r="48" spans="1:5" ht="32.25" customHeight="1" x14ac:dyDescent="0.25">
      <c r="A48" s="22" t="s">
        <v>48</v>
      </c>
      <c r="B48" s="16">
        <f>100*3</f>
        <v>300</v>
      </c>
    </row>
    <row r="49" spans="1:2" ht="18" customHeight="1" x14ac:dyDescent="0.25">
      <c r="A49" s="23" t="s">
        <v>32</v>
      </c>
      <c r="B49" s="16">
        <f>E28</f>
        <v>43859.486000000004</v>
      </c>
    </row>
    <row r="50" spans="1:2" x14ac:dyDescent="0.25">
      <c r="A50" s="17" t="s">
        <v>31</v>
      </c>
      <c r="B50" s="18">
        <f>B45+B47+B48-B49</f>
        <v>2395.5339999999924</v>
      </c>
    </row>
    <row r="53" spans="1:2" x14ac:dyDescent="0.25">
      <c r="B53" s="2">
        <v>-1612.86</v>
      </c>
    </row>
  </sheetData>
  <mergeCells count="29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19685039370078741" right="0.31496062992125984" top="0.35433070866141736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topLeftCell="A37" zoomScaleSheetLayoutView="100" workbookViewId="0">
      <selection activeCell="B47" sqref="B47"/>
    </sheetView>
  </sheetViews>
  <sheetFormatPr defaultColWidth="9.140625" defaultRowHeight="15" x14ac:dyDescent="0.25"/>
  <cols>
    <col min="1" max="1" width="36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65" t="s">
        <v>11</v>
      </c>
      <c r="B1" s="65"/>
      <c r="C1" s="65"/>
      <c r="D1" s="65"/>
      <c r="E1" s="65"/>
    </row>
    <row r="2" spans="1:5" ht="36.75" customHeight="1" x14ac:dyDescent="0.25">
      <c r="A2" s="66" t="s">
        <v>12</v>
      </c>
      <c r="B2" s="67"/>
      <c r="C2" s="67"/>
      <c r="D2" s="67"/>
      <c r="E2" s="67"/>
    </row>
    <row r="3" spans="1:5" ht="15" customHeight="1" x14ac:dyDescent="0.25">
      <c r="A3" s="68" t="s">
        <v>83</v>
      </c>
      <c r="B3" s="68"/>
      <c r="C3" s="68"/>
      <c r="D3" s="68"/>
      <c r="E3" s="68"/>
    </row>
    <row r="4" spans="1:5" s="1" customFormat="1" ht="15.75" x14ac:dyDescent="0.25">
      <c r="A4" s="21" t="s">
        <v>13</v>
      </c>
      <c r="B4" s="4"/>
      <c r="C4" s="4"/>
      <c r="D4" s="56"/>
      <c r="E4" s="26" t="s">
        <v>84</v>
      </c>
    </row>
    <row r="5" spans="1:5" x14ac:dyDescent="0.25">
      <c r="A5" s="59"/>
      <c r="B5" s="4"/>
      <c r="C5" s="4"/>
      <c r="D5" s="4"/>
      <c r="E5" s="4"/>
    </row>
    <row r="6" spans="1:5" ht="15" customHeight="1" x14ac:dyDescent="0.25">
      <c r="A6" s="69" t="s">
        <v>0</v>
      </c>
      <c r="B6" s="69"/>
      <c r="C6" s="69"/>
      <c r="D6" s="69"/>
      <c r="E6" s="69"/>
    </row>
    <row r="7" spans="1:5" ht="17.25" customHeight="1" x14ac:dyDescent="0.25">
      <c r="A7" s="70" t="s">
        <v>40</v>
      </c>
      <c r="B7" s="70"/>
      <c r="C7" s="70"/>
      <c r="D7" s="70"/>
      <c r="E7" s="70"/>
    </row>
    <row r="8" spans="1:5" ht="17.25" customHeight="1" x14ac:dyDescent="0.25">
      <c r="A8" s="72" t="s">
        <v>1</v>
      </c>
      <c r="B8" s="72"/>
      <c r="C8" s="72"/>
      <c r="D8" s="72"/>
      <c r="E8" s="72"/>
    </row>
    <row r="9" spans="1:5" ht="14.25" customHeight="1" x14ac:dyDescent="0.25">
      <c r="A9" s="69" t="s">
        <v>36</v>
      </c>
      <c r="B9" s="69"/>
      <c r="C9" s="69"/>
      <c r="D9" s="69"/>
      <c r="E9" s="69"/>
    </row>
    <row r="10" spans="1:5" ht="22.5" customHeight="1" x14ac:dyDescent="0.25">
      <c r="A10" s="73" t="s">
        <v>14</v>
      </c>
      <c r="B10" s="74"/>
      <c r="C10" s="74"/>
      <c r="D10" s="74"/>
      <c r="E10" s="74"/>
    </row>
    <row r="11" spans="1:5" ht="34.5" customHeight="1" x14ac:dyDescent="0.25">
      <c r="A11" s="69" t="s">
        <v>38</v>
      </c>
      <c r="B11" s="69"/>
      <c r="C11" s="69"/>
      <c r="D11" s="69"/>
      <c r="E11" s="69"/>
    </row>
    <row r="12" spans="1:5" ht="18" customHeight="1" x14ac:dyDescent="0.25">
      <c r="A12" s="72" t="s">
        <v>15</v>
      </c>
      <c r="B12" s="75"/>
      <c r="C12" s="75"/>
      <c r="D12" s="75"/>
      <c r="E12" s="75"/>
    </row>
    <row r="13" spans="1:5" ht="15" customHeight="1" x14ac:dyDescent="0.25">
      <c r="A13" s="69" t="s">
        <v>24</v>
      </c>
      <c r="B13" s="69"/>
      <c r="C13" s="69"/>
      <c r="D13" s="69"/>
      <c r="E13" s="69"/>
    </row>
    <row r="14" spans="1:5" ht="15" customHeight="1" x14ac:dyDescent="0.25">
      <c r="A14" s="72" t="s">
        <v>2</v>
      </c>
      <c r="B14" s="75"/>
      <c r="C14" s="75"/>
      <c r="D14" s="75"/>
      <c r="E14" s="75"/>
    </row>
    <row r="15" spans="1:5" ht="18.75" customHeight="1" x14ac:dyDescent="0.25">
      <c r="A15" s="69" t="s">
        <v>44</v>
      </c>
      <c r="B15" s="69"/>
      <c r="C15" s="69"/>
      <c r="D15" s="69"/>
      <c r="E15" s="69"/>
    </row>
    <row r="16" spans="1:5" ht="20.25" customHeight="1" x14ac:dyDescent="0.25">
      <c r="A16" s="72" t="s">
        <v>16</v>
      </c>
      <c r="B16" s="75"/>
      <c r="C16" s="75"/>
      <c r="D16" s="75"/>
      <c r="E16" s="75"/>
    </row>
    <row r="17" spans="1:7" ht="36.75" customHeight="1" x14ac:dyDescent="0.25">
      <c r="A17" s="69" t="s">
        <v>17</v>
      </c>
      <c r="B17" s="69"/>
      <c r="C17" s="69"/>
      <c r="D17" s="69"/>
      <c r="E17" s="69"/>
    </row>
    <row r="18" spans="1:7" ht="58.9" customHeight="1" x14ac:dyDescent="0.25">
      <c r="A18" s="69" t="s">
        <v>39</v>
      </c>
      <c r="B18" s="69"/>
      <c r="C18" s="69"/>
      <c r="D18" s="69"/>
      <c r="E18" s="69"/>
    </row>
    <row r="19" spans="1:7" ht="35.25" customHeight="1" x14ac:dyDescent="0.25">
      <c r="A19" s="71" t="s">
        <v>43</v>
      </c>
      <c r="B19" s="71"/>
      <c r="C19" s="71"/>
      <c r="D19" s="71"/>
      <c r="E19" s="71"/>
    </row>
    <row r="20" spans="1:7" ht="19.5" customHeight="1" x14ac:dyDescent="0.25">
      <c r="A20" s="71"/>
      <c r="B20" s="71"/>
      <c r="C20" s="71"/>
      <c r="D20" s="71"/>
      <c r="E20" s="71"/>
      <c r="F20" s="2">
        <v>766.2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5" x14ac:dyDescent="0.25">
      <c r="A22" s="7" t="s">
        <v>34</v>
      </c>
      <c r="B22" s="9" t="s">
        <v>35</v>
      </c>
      <c r="C22" s="3" t="s">
        <v>4</v>
      </c>
      <c r="D22" s="3">
        <v>14.1</v>
      </c>
      <c r="E22" s="8">
        <f>D22*F20*G20</f>
        <v>32410.260000000002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41</v>
      </c>
      <c r="B24" s="9" t="s">
        <v>25</v>
      </c>
      <c r="C24" s="3" t="s">
        <v>4</v>
      </c>
      <c r="D24" s="3">
        <v>4.3600000000000003</v>
      </c>
      <c r="E24" s="8">
        <f>D24*F20*G20</f>
        <v>10021.896000000001</v>
      </c>
    </row>
    <row r="25" spans="1:7" x14ac:dyDescent="0.25">
      <c r="A25" s="7" t="s">
        <v>45</v>
      </c>
      <c r="B25" s="9" t="s">
        <v>85</v>
      </c>
      <c r="C25" s="3" t="s">
        <v>27</v>
      </c>
      <c r="D25" s="3"/>
      <c r="E25" s="8">
        <v>1339.97</v>
      </c>
    </row>
    <row r="26" spans="1:7" x14ac:dyDescent="0.25">
      <c r="A26" s="20"/>
      <c r="B26" s="9"/>
      <c r="C26" s="3"/>
      <c r="D26" s="3"/>
      <c r="E26" s="8"/>
    </row>
    <row r="27" spans="1:7" x14ac:dyDescent="0.25">
      <c r="A27" s="10" t="s">
        <v>26</v>
      </c>
      <c r="B27" s="11"/>
      <c r="C27" s="12"/>
      <c r="D27" s="12"/>
      <c r="E27" s="13">
        <f>SUM(E22:E26)</f>
        <v>43772.126000000004</v>
      </c>
    </row>
    <row r="29" spans="1:7" ht="29.45" customHeight="1" x14ac:dyDescent="0.25">
      <c r="A29" s="77" t="s">
        <v>86</v>
      </c>
      <c r="B29" s="77"/>
      <c r="C29" s="77"/>
      <c r="D29" s="77"/>
      <c r="E29" s="77"/>
    </row>
    <row r="30" spans="1:7" x14ac:dyDescent="0.25">
      <c r="A30" s="69" t="s">
        <v>21</v>
      </c>
      <c r="B30" s="69"/>
      <c r="C30" s="69"/>
      <c r="D30" s="69"/>
      <c r="E30" s="69"/>
    </row>
    <row r="31" spans="1:7" x14ac:dyDescent="0.25">
      <c r="A31" s="69" t="s">
        <v>20</v>
      </c>
      <c r="B31" s="69"/>
      <c r="C31" s="69"/>
      <c r="D31" s="69"/>
      <c r="E31" s="69"/>
    </row>
    <row r="32" spans="1:7" ht="30.75" customHeight="1" x14ac:dyDescent="0.25">
      <c r="A32" s="69" t="s">
        <v>28</v>
      </c>
      <c r="B32" s="69"/>
      <c r="C32" s="69"/>
      <c r="D32" s="69"/>
      <c r="E32" s="69"/>
    </row>
    <row r="33" spans="1:5" x14ac:dyDescent="0.25">
      <c r="A33" s="69" t="s">
        <v>18</v>
      </c>
      <c r="B33" s="69"/>
      <c r="C33" s="69"/>
      <c r="D33" s="69"/>
      <c r="E33" s="69"/>
    </row>
    <row r="34" spans="1:5" x14ac:dyDescent="0.25">
      <c r="A34" s="78" t="s">
        <v>5</v>
      </c>
      <c r="B34" s="78"/>
      <c r="C34" s="78"/>
      <c r="D34" s="78"/>
      <c r="E34" s="78"/>
    </row>
    <row r="35" spans="1:5" x14ac:dyDescent="0.25">
      <c r="A35" s="69" t="s">
        <v>18</v>
      </c>
      <c r="B35" s="69"/>
      <c r="C35" s="69"/>
      <c r="D35" s="69"/>
      <c r="E35" s="69"/>
    </row>
    <row r="36" spans="1:5" x14ac:dyDescent="0.25">
      <c r="A36" s="79" t="s">
        <v>47</v>
      </c>
      <c r="B36" s="79"/>
      <c r="C36" s="79"/>
      <c r="D36" s="79"/>
      <c r="E36" s="5"/>
    </row>
    <row r="37" spans="1:5" x14ac:dyDescent="0.25">
      <c r="B37" s="76" t="s">
        <v>19</v>
      </c>
      <c r="C37" s="76"/>
      <c r="D37" s="76"/>
      <c r="E37" s="6" t="s">
        <v>6</v>
      </c>
    </row>
    <row r="38" spans="1:5" x14ac:dyDescent="0.25">
      <c r="A38" s="58"/>
      <c r="B38" s="58"/>
      <c r="C38" s="58"/>
      <c r="D38" s="58"/>
      <c r="E38" s="58"/>
    </row>
    <row r="39" spans="1:5" x14ac:dyDescent="0.25">
      <c r="A39" s="80" t="s">
        <v>37</v>
      </c>
      <c r="B39" s="80"/>
      <c r="C39" s="80"/>
      <c r="D39" s="80"/>
      <c r="E39" s="5"/>
    </row>
    <row r="40" spans="1:5" x14ac:dyDescent="0.25">
      <c r="B40" s="76" t="s">
        <v>19</v>
      </c>
      <c r="C40" s="76"/>
      <c r="D40" s="76"/>
      <c r="E40" s="6" t="s">
        <v>6</v>
      </c>
    </row>
    <row r="42" spans="1:5" x14ac:dyDescent="0.25">
      <c r="A42" s="2" t="s">
        <v>42</v>
      </c>
    </row>
    <row r="43" spans="1:5" x14ac:dyDescent="0.25">
      <c r="A43" s="14" t="s">
        <v>29</v>
      </c>
    </row>
    <row r="44" spans="1:5" x14ac:dyDescent="0.25">
      <c r="A44" s="2" t="s">
        <v>33</v>
      </c>
      <c r="B44" s="15">
        <f>'1кв'!B50</f>
        <v>2395.5339999999924</v>
      </c>
    </row>
    <row r="45" spans="1:5" ht="17.25" customHeight="1" x14ac:dyDescent="0.25">
      <c r="A45" s="57" t="s">
        <v>49</v>
      </c>
      <c r="B45" s="16"/>
    </row>
    <row r="46" spans="1:5" x14ac:dyDescent="0.25">
      <c r="A46" s="2" t="s">
        <v>30</v>
      </c>
      <c r="B46" s="16">
        <v>46220.2</v>
      </c>
    </row>
    <row r="47" spans="1:5" ht="32.25" customHeight="1" x14ac:dyDescent="0.25">
      <c r="A47" s="22" t="s">
        <v>48</v>
      </c>
      <c r="B47" s="16">
        <f>100*3</f>
        <v>300</v>
      </c>
    </row>
    <row r="48" spans="1:5" ht="18" customHeight="1" x14ac:dyDescent="0.25">
      <c r="A48" s="57" t="s">
        <v>32</v>
      </c>
      <c r="B48" s="16">
        <f>E27</f>
        <v>43772.126000000004</v>
      </c>
    </row>
    <row r="49" spans="1:2" x14ac:dyDescent="0.25">
      <c r="A49" s="17" t="s">
        <v>31</v>
      </c>
      <c r="B49" s="18">
        <f>B44+B46+B47-B48</f>
        <v>5143.6079999999856</v>
      </c>
    </row>
  </sheetData>
  <mergeCells count="29">
    <mergeCell ref="A35:E35"/>
    <mergeCell ref="A36:D36"/>
    <mergeCell ref="B37:D37"/>
    <mergeCell ref="A39:D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19685039370078741" right="0.31496062992125984" top="0.35433070866141736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topLeftCell="A7" zoomScaleSheetLayoutView="100" workbookViewId="0">
      <selection activeCell="E15" sqref="E15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2" t="s">
        <v>50</v>
      </c>
      <c r="B1" s="82"/>
      <c r="C1" s="82"/>
      <c r="D1" s="27"/>
    </row>
    <row r="2" spans="1:5" ht="15.75" x14ac:dyDescent="0.25">
      <c r="A2" s="83" t="s">
        <v>51</v>
      </c>
      <c r="B2" s="83"/>
      <c r="C2" s="83"/>
      <c r="D2" s="28"/>
    </row>
    <row r="3" spans="1:5" ht="15.75" x14ac:dyDescent="0.25">
      <c r="A3" s="83" t="s">
        <v>52</v>
      </c>
      <c r="B3" s="83"/>
      <c r="C3" s="83"/>
      <c r="D3" s="28"/>
    </row>
    <row r="4" spans="1:5" ht="15.75" x14ac:dyDescent="0.25">
      <c r="A4" s="82" t="s">
        <v>73</v>
      </c>
      <c r="B4" s="82"/>
      <c r="C4" s="82"/>
      <c r="D4" s="27"/>
    </row>
    <row r="5" spans="1:5" ht="15.75" x14ac:dyDescent="0.25">
      <c r="A5" s="84"/>
      <c r="B5" s="84"/>
      <c r="C5" s="84"/>
      <c r="D5" s="1"/>
    </row>
    <row r="6" spans="1:5" ht="15.75" x14ac:dyDescent="0.25">
      <c r="A6" s="28"/>
      <c r="B6" s="29" t="s">
        <v>53</v>
      </c>
      <c r="C6" s="30" t="e">
        <f>#REF!</f>
        <v>#REF!</v>
      </c>
      <c r="D6" s="31"/>
    </row>
    <row r="7" spans="1:5" ht="15.75" x14ac:dyDescent="0.25">
      <c r="A7" s="32" t="s">
        <v>54</v>
      </c>
      <c r="B7" s="29" t="s">
        <v>74</v>
      </c>
      <c r="C7" s="30"/>
      <c r="D7" s="31"/>
    </row>
    <row r="8" spans="1:5" ht="15.75" x14ac:dyDescent="0.25">
      <c r="B8" s="34" t="s">
        <v>56</v>
      </c>
      <c r="C8" s="35" t="e">
        <f>#REF!+#REF!+#REF!+'1кв'!B47</f>
        <v>#REF!</v>
      </c>
      <c r="D8" s="36"/>
    </row>
    <row r="9" spans="1:5" ht="30" x14ac:dyDescent="0.25">
      <c r="B9" s="37" t="s">
        <v>48</v>
      </c>
      <c r="C9" s="35" t="e">
        <f>#REF!+#REF!+#REF!+'1кв'!B48</f>
        <v>#REF!</v>
      </c>
      <c r="D9" s="36"/>
    </row>
    <row r="10" spans="1:5" ht="15.75" x14ac:dyDescent="0.25">
      <c r="A10" s="38"/>
      <c r="B10" s="34" t="s">
        <v>57</v>
      </c>
      <c r="C10" s="39" t="e">
        <f>SUM(C8:C9)</f>
        <v>#REF!</v>
      </c>
      <c r="D10" s="31"/>
    </row>
    <row r="11" spans="1:5" ht="15.75" x14ac:dyDescent="0.25">
      <c r="A11" s="1"/>
      <c r="B11" s="81"/>
      <c r="C11" s="81"/>
      <c r="D11" s="40"/>
    </row>
    <row r="12" spans="1:5" ht="15.75" x14ac:dyDescent="0.25">
      <c r="A12" s="41" t="s">
        <v>58</v>
      </c>
      <c r="B12" s="19" t="s">
        <v>59</v>
      </c>
      <c r="C12" s="35" t="e">
        <f>#REF!+#REF!+#REF!+'1кв'!E22</f>
        <v>#REF!</v>
      </c>
      <c r="D12" s="40"/>
    </row>
    <row r="13" spans="1:5" ht="15.75" x14ac:dyDescent="0.25">
      <c r="A13" s="41"/>
      <c r="B13" s="7" t="s">
        <v>22</v>
      </c>
      <c r="C13" s="35" t="e">
        <f>#REF!+#REF!+#REF!+'1кв'!E23</f>
        <v>#REF!</v>
      </c>
      <c r="D13" s="40"/>
    </row>
    <row r="14" spans="1:5" ht="15.75" x14ac:dyDescent="0.25">
      <c r="A14" s="41"/>
      <c r="B14" s="7" t="s">
        <v>41</v>
      </c>
      <c r="C14" s="35" t="e">
        <f>#REF!+#REF!+#REF!+'1кв'!E24</f>
        <v>#REF!</v>
      </c>
      <c r="D14" s="40"/>
    </row>
    <row r="15" spans="1:5" ht="15.75" x14ac:dyDescent="0.25">
      <c r="A15" s="1"/>
      <c r="B15" s="7" t="s">
        <v>60</v>
      </c>
      <c r="C15" s="35" t="e">
        <f>#REF!+#REF!+#REF!+'1кв'!E25</f>
        <v>#REF!</v>
      </c>
      <c r="D15" s="40"/>
      <c r="E15" s="42"/>
    </row>
    <row r="16" spans="1:5" ht="15.75" x14ac:dyDescent="0.25">
      <c r="A16" s="41"/>
      <c r="B16" s="43" t="s">
        <v>77</v>
      </c>
      <c r="C16" s="44" t="e">
        <f>#REF!</f>
        <v>#REF!</v>
      </c>
      <c r="D16" s="40"/>
    </row>
    <row r="17" spans="1:5" ht="15.75" x14ac:dyDescent="0.25">
      <c r="A17" s="41"/>
      <c r="B17" s="45" t="s">
        <v>61</v>
      </c>
      <c r="C17" s="44" t="e">
        <f>SUM(C19:C20)</f>
        <v>#REF!</v>
      </c>
      <c r="D17" s="40"/>
    </row>
    <row r="18" spans="1:5" ht="15.75" x14ac:dyDescent="0.25">
      <c r="A18" s="41"/>
      <c r="B18" s="33" t="s">
        <v>55</v>
      </c>
      <c r="C18" s="44"/>
      <c r="D18" s="40"/>
    </row>
    <row r="19" spans="1:5" ht="15.75" x14ac:dyDescent="0.25">
      <c r="A19" s="41"/>
      <c r="B19" s="20" t="s">
        <v>76</v>
      </c>
      <c r="C19" s="46" t="e">
        <f>#REF!</f>
        <v>#REF!</v>
      </c>
      <c r="D19" s="40"/>
    </row>
    <row r="20" spans="1:5" ht="15.75" x14ac:dyDescent="0.25">
      <c r="A20" s="41"/>
      <c r="B20" s="20" t="s">
        <v>75</v>
      </c>
      <c r="C20" s="46" t="e">
        <f>#REF!</f>
        <v>#REF!</v>
      </c>
      <c r="D20" s="40"/>
    </row>
    <row r="21" spans="1:5" ht="15.75" x14ac:dyDescent="0.25">
      <c r="A21" s="1"/>
      <c r="B21" s="47" t="s">
        <v>62</v>
      </c>
      <c r="C21" s="48" t="e">
        <f>SUM(C12:C17)</f>
        <v>#REF!</v>
      </c>
      <c r="D21" s="40"/>
      <c r="E21" s="42"/>
    </row>
    <row r="22" spans="1:5" ht="15.75" x14ac:dyDescent="0.25">
      <c r="A22" s="1"/>
      <c r="B22" s="49" t="s">
        <v>63</v>
      </c>
      <c r="C22" s="50" t="e">
        <f>C6+C10-C21</f>
        <v>#REF!</v>
      </c>
      <c r="D22" s="40"/>
    </row>
    <row r="23" spans="1:5" ht="15.75" x14ac:dyDescent="0.25">
      <c r="A23" s="1"/>
      <c r="B23" s="32"/>
      <c r="C23" s="32"/>
      <c r="D23" s="40"/>
    </row>
    <row r="24" spans="1:5" ht="15.75" x14ac:dyDescent="0.25">
      <c r="A24" s="1"/>
      <c r="B24" s="51" t="s">
        <v>64</v>
      </c>
      <c r="C24" s="51"/>
      <c r="D24" s="40"/>
    </row>
    <row r="25" spans="1:5" ht="15.75" x14ac:dyDescent="0.25">
      <c r="A25" s="1"/>
      <c r="B25" s="51" t="s">
        <v>65</v>
      </c>
      <c r="C25" s="52">
        <v>15306.1</v>
      </c>
      <c r="D25" s="40"/>
    </row>
    <row r="26" spans="1:5" ht="15.75" x14ac:dyDescent="0.25">
      <c r="A26" s="1"/>
      <c r="B26" s="53" t="s">
        <v>66</v>
      </c>
      <c r="C26" s="54">
        <v>15893.16</v>
      </c>
      <c r="D26" s="40"/>
    </row>
    <row r="27" spans="1:5" ht="15.75" x14ac:dyDescent="0.25">
      <c r="A27" s="1"/>
      <c r="B27" s="51" t="s">
        <v>67</v>
      </c>
      <c r="C27" s="55">
        <f>C26-C25</f>
        <v>587.05999999999949</v>
      </c>
      <c r="D27" s="40"/>
    </row>
    <row r="28" spans="1:5" ht="15.75" x14ac:dyDescent="0.25">
      <c r="A28" s="1"/>
      <c r="B28" s="32"/>
      <c r="C28" s="32"/>
      <c r="D28" s="40"/>
    </row>
    <row r="29" spans="1:5" ht="15.75" x14ac:dyDescent="0.25">
      <c r="A29" s="1"/>
      <c r="B29" s="32"/>
      <c r="C29" s="32"/>
      <c r="D29" s="40"/>
    </row>
    <row r="30" spans="1:5" ht="15.75" x14ac:dyDescent="0.25">
      <c r="A30" s="1"/>
      <c r="B30" s="32"/>
      <c r="C30" s="32"/>
      <c r="D30" s="40"/>
    </row>
    <row r="31" spans="1:5" ht="15.75" x14ac:dyDescent="0.25">
      <c r="A31" s="1" t="s">
        <v>68</v>
      </c>
      <c r="B31" s="32" t="s">
        <v>69</v>
      </c>
      <c r="C31" s="32"/>
      <c r="D31" s="40"/>
    </row>
    <row r="32" spans="1:5" ht="15.75" x14ac:dyDescent="0.25">
      <c r="A32" s="1"/>
      <c r="B32" s="32" t="s">
        <v>70</v>
      </c>
      <c r="C32" s="32"/>
      <c r="D32" s="40"/>
    </row>
    <row r="33" spans="1:4" ht="15.75" x14ac:dyDescent="0.25">
      <c r="A33" s="1"/>
      <c r="B33" s="32" t="s">
        <v>71</v>
      </c>
      <c r="C33" s="32"/>
      <c r="D33" s="40"/>
    </row>
    <row r="34" spans="1:4" ht="15.75" x14ac:dyDescent="0.25">
      <c r="A34" s="1"/>
      <c r="B34" s="32"/>
      <c r="C34" s="32"/>
      <c r="D34" s="40"/>
    </row>
    <row r="35" spans="1:4" ht="15.75" x14ac:dyDescent="0.25">
      <c r="A35" s="1"/>
      <c r="B35" s="32"/>
      <c r="C35" s="32"/>
      <c r="D35" s="40"/>
    </row>
    <row r="36" spans="1:4" ht="15.75" x14ac:dyDescent="0.25">
      <c r="A36" s="1"/>
      <c r="B36" s="32" t="s">
        <v>72</v>
      </c>
      <c r="C36" s="32"/>
      <c r="D36" s="40"/>
    </row>
    <row r="37" spans="1:4" ht="15.75" x14ac:dyDescent="0.25">
      <c r="A37" s="1"/>
      <c r="B37" s="32"/>
      <c r="C37" s="32"/>
      <c r="D37" s="40"/>
    </row>
    <row r="38" spans="1:4" ht="15.75" x14ac:dyDescent="0.25">
      <c r="A38" s="1"/>
      <c r="B38" s="32"/>
      <c r="C38" s="32"/>
      <c r="D38" s="40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2024-08-02T12:05:00Z</dcterms:modified>
</cp:coreProperties>
</file>